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<sst xmlns="http://schemas.openxmlformats.org/spreadsheetml/2006/main" count="254" uniqueCount="104">
  <si>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</si>
  <si>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</si>
  <si>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</si>
  <si>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</si>
  <si>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</si>
  <si>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</si>
  <si>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</si>
  <si>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</si>
  <si>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</si>
  <si>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</si>
  <si>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</si>
  <si>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</si>
  <si>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</si>
  <si>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</si>
  <si>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</si>
  <si>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</si>
  <si>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</si>
  <si>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</si>
  <si>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</si>
  <si>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</si>
  <si>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</si>
  <si>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</si>
  <si>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</si>
  <si>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</si>
  <si>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</si>
  <si>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</si>
  <si>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</si>
  <si>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</si>
  <si>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</si>
  <si>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</si>
  <si>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</si>
  <si>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</si>
  <si>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</si>
  <si>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</si>
  <si>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</si>
  <si>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</si>
  <si>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</si>
  <si>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</si>
  <si>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</si>
  <si>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</si>
  <si>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</si>
  <si>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</si>
  <si>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</si>
  <si>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</si>
  <si>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</si>
  <si>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</si>
  <si>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</si>
  <si>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</si>
  <si>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</si>
  <si>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</si>
  <si>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</si>
  <si>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</si>
  <si>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</si>
  <si>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</si>
  <si>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</si>
  <si>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</si>
  <si>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</si>
  <si>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</si>
  <si>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</si>
  <si>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</si>
  <si>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</si>
  <si>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</si>
  <si>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</si>
  <si>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</si>
  <si>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</si>
  <si>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</si>
  <si>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</si>
  <si>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</si>
  <si>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</si>
  <si>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</si>
  <si>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</si>
  <si>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</si>
  <si>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</si>
  <si>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</si>
  <si>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</si>
  <si>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</si>
  <si>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</si>
  <si>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</si>
  <si>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</si>
  <si>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</si>
  <si>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</si>
  <si>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</si>
  <si>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</si>
  <si>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</si>
  <si>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</si>
  <si>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</si>
  <si>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</si>
  <si>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</si>
  <si>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</si>
  <si>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</si>
  <si>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</si>
  <si>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</si>
  <si>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</si>
  <si>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</si>
  <si>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</si>
  <si>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</si>
  <si>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</si>
  <si>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</si>
  <si>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</si>
  <si>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</si>
  <si>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t>станом на 12.06.2017</t>
  </si>
  <si>
    <r>
      <t xml:space="preserve">станом на 12.06.2017р.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</si>
  <si>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</si>
  <si>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12.06.2017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</si>
</sst>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05"/>
      <color indexed="8"/>
      <name val="Times New Roman"/>
      <family val="1"/>
    </font>
    <font>
      <sz val="4.35"/>
      <color indexed="8"/>
      <name val="Times New Roman"/>
      <family val="1"/>
    </font>
    <font>
      <sz val="4.1"/>
      <color indexed="8"/>
      <name val="Times New Roman"/>
      <family val="1"/>
    </font>
    <font>
      <sz val="5.7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0229370"/>
        <c:axId val="26520011"/>
      </c:lineChart>
      <c:catAx>
        <c:axId val="402293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20011"/>
        <c:crosses val="autoZero"/>
        <c:auto val="0"/>
        <c:lblOffset val="100"/>
        <c:tickLblSkip val="1"/>
        <c:noMultiLvlLbl val="0"/>
      </c:catAx>
      <c:valAx>
        <c:axId val="265200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2293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7353508"/>
        <c:axId val="637253"/>
      </c:lineChart>
      <c:catAx>
        <c:axId val="373535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253"/>
        <c:crosses val="autoZero"/>
        <c:auto val="0"/>
        <c:lblOffset val="100"/>
        <c:tickLblSkip val="1"/>
        <c:noMultiLvlLbl val="0"/>
      </c:catAx>
      <c:valAx>
        <c:axId val="6372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5350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735278"/>
        <c:axId val="51617503"/>
      </c:lineChart>
      <c:catAx>
        <c:axId val="57352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17503"/>
        <c:crosses val="autoZero"/>
        <c:auto val="0"/>
        <c:lblOffset val="100"/>
        <c:tickLblSkip val="1"/>
        <c:noMultiLvlLbl val="0"/>
      </c:catAx>
      <c:valAx>
        <c:axId val="516175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52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1904344"/>
        <c:axId val="20268185"/>
      </c:lineChart>
      <c:catAx>
        <c:axId val="619043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68185"/>
        <c:crosses val="autoZero"/>
        <c:auto val="0"/>
        <c:lblOffset val="100"/>
        <c:tickLblSkip val="1"/>
        <c:noMultiLvlLbl val="0"/>
      </c:catAx>
      <c:valAx>
        <c:axId val="2026818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0434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8195938"/>
        <c:axId val="31110259"/>
      </c:lineChart>
      <c:catAx>
        <c:axId val="481959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10259"/>
        <c:crosses val="autoZero"/>
        <c:auto val="0"/>
        <c:lblOffset val="100"/>
        <c:tickLblSkip val="1"/>
        <c:noMultiLvlLbl val="0"/>
      </c:catAx>
      <c:valAx>
        <c:axId val="311102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9593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1556876"/>
        <c:axId val="36903021"/>
      </c:lineChart>
      <c:catAx>
        <c:axId val="115568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03021"/>
        <c:crosses val="autoZero"/>
        <c:auto val="0"/>
        <c:lblOffset val="100"/>
        <c:tickLblSkip val="1"/>
        <c:noMultiLvlLbl val="0"/>
      </c:catAx>
      <c:valAx>
        <c:axId val="369030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55687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3691734"/>
        <c:axId val="36354695"/>
      </c:bar3DChart>
      <c:catAx>
        <c:axId val="6369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54695"/>
        <c:crosses val="autoZero"/>
        <c:auto val="1"/>
        <c:lblOffset val="100"/>
        <c:tickLblSkip val="1"/>
        <c:noMultiLvlLbl val="0"/>
      </c:catAx>
      <c:valAx>
        <c:axId val="36354695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91734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8756800"/>
        <c:axId val="59049153"/>
      </c:bar3DChart>
      <c:catAx>
        <c:axId val="5875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049153"/>
        <c:crosses val="autoZero"/>
        <c:auto val="1"/>
        <c:lblOffset val="100"/>
        <c:tickLblSkip val="1"/>
        <c:noMultiLvlLbl val="0"/>
      </c:catAx>
      <c:valAx>
        <c:axId val="59049153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680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559 951,3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- 81 808,8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- 78 848,0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28">
        <v>0</v>
      </c>
      <c r="V20" s="129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28">
        <v>1</v>
      </c>
      <c r="V22" s="129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7">
        <f>SUM(U4:U22)</f>
        <v>2</v>
      </c>
      <c r="V23" s="11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42856</v>
      </c>
      <c r="S28" s="124">
        <f>'[2]квітень'!$D$97</f>
        <v>102.57358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42856</v>
      </c>
      <c r="S38" s="123">
        <v>94413.13370999995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92</v>
      </c>
      <c r="S1" s="136"/>
      <c r="T1" s="136"/>
      <c r="U1" s="136"/>
      <c r="V1" s="136"/>
      <c r="W1" s="137"/>
    </row>
    <row r="2" spans="1:23" ht="15" thickBot="1">
      <c r="A2" s="138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95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6">
        <v>0</v>
      </c>
      <c r="V4" s="147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0">
        <v>1</v>
      </c>
      <c r="V7" s="131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28">
        <v>0</v>
      </c>
      <c r="V9" s="129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28">
        <v>0</v>
      </c>
      <c r="V10" s="129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28">
        <v>0</v>
      </c>
      <c r="V11" s="129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28">
        <v>0</v>
      </c>
      <c r="V12" s="129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28">
        <v>0</v>
      </c>
      <c r="V14" s="129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28">
        <v>0</v>
      </c>
      <c r="V17" s="129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28">
        <v>0</v>
      </c>
      <c r="V20" s="129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28">
        <v>0</v>
      </c>
      <c r="V22" s="129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28">
        <v>0</v>
      </c>
      <c r="V23" s="129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7">
        <f>SUM(U4:U23)</f>
        <v>1</v>
      </c>
      <c r="V24" s="11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42887</v>
      </c>
      <c r="S29" s="124">
        <f>'[2]травень'!$D$97</f>
        <v>1135.71022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42887</v>
      </c>
      <c r="S39" s="123">
        <v>59637.061719999954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98</v>
      </c>
      <c r="S1" s="136"/>
      <c r="T1" s="136"/>
      <c r="U1" s="136"/>
      <c r="V1" s="136"/>
      <c r="W1" s="137"/>
    </row>
    <row r="2" spans="1:23" ht="15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101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AVERAGE(N4:N9)</f>
        <v>4580.533333333334</v>
      </c>
      <c r="R4" s="71">
        <v>11.2</v>
      </c>
      <c r="S4" s="72">
        <v>0</v>
      </c>
      <c r="T4" s="73">
        <v>639.54</v>
      </c>
      <c r="U4" s="146">
        <v>0</v>
      </c>
      <c r="V4" s="147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4580.5</v>
      </c>
      <c r="R5" s="75">
        <v>0</v>
      </c>
      <c r="S5" s="69">
        <v>0</v>
      </c>
      <c r="T5" s="76">
        <v>35.2</v>
      </c>
      <c r="U5" s="128">
        <v>0</v>
      </c>
      <c r="V5" s="129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4580.5</v>
      </c>
      <c r="R6" s="77">
        <v>0</v>
      </c>
      <c r="S6" s="78">
        <v>0</v>
      </c>
      <c r="T6" s="79">
        <v>0</v>
      </c>
      <c r="U6" s="130">
        <v>1</v>
      </c>
      <c r="V6" s="131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4580.5</v>
      </c>
      <c r="R7" s="77">
        <v>174.5</v>
      </c>
      <c r="S7" s="78">
        <v>0</v>
      </c>
      <c r="T7" s="79">
        <v>140</v>
      </c>
      <c r="U7" s="130">
        <v>0</v>
      </c>
      <c r="V7" s="131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4580.5</v>
      </c>
      <c r="R8" s="77">
        <v>0</v>
      </c>
      <c r="S8" s="78">
        <v>0</v>
      </c>
      <c r="T8" s="76">
        <v>120.9</v>
      </c>
      <c r="U8" s="128">
        <v>0</v>
      </c>
      <c r="V8" s="129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4580.5</v>
      </c>
      <c r="R9" s="77">
        <v>0</v>
      </c>
      <c r="S9" s="78">
        <v>0</v>
      </c>
      <c r="T9" s="76">
        <v>50.6</v>
      </c>
      <c r="U9" s="128">
        <v>0</v>
      </c>
      <c r="V9" s="129"/>
      <c r="W9" s="74">
        <f t="shared" si="3"/>
        <v>50.6</v>
      </c>
    </row>
    <row r="10" spans="1:23" ht="12.75">
      <c r="A10" s="10">
        <v>42898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3200</v>
      </c>
      <c r="P10" s="3">
        <f t="shared" si="2"/>
        <v>0</v>
      </c>
      <c r="Q10" s="2">
        <v>4580.5</v>
      </c>
      <c r="R10" s="77"/>
      <c r="S10" s="78"/>
      <c r="T10" s="76"/>
      <c r="U10" s="128"/>
      <c r="V10" s="129"/>
      <c r="W10" s="74">
        <f>R10+S10+U10+T10+V10</f>
        <v>0</v>
      </c>
    </row>
    <row r="11" spans="1:23" ht="12.75">
      <c r="A11" s="10">
        <v>42899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5100</v>
      </c>
      <c r="P11" s="3">
        <f t="shared" si="2"/>
        <v>0</v>
      </c>
      <c r="Q11" s="2">
        <v>4580.5</v>
      </c>
      <c r="R11" s="75"/>
      <c r="S11" s="69"/>
      <c r="T11" s="76"/>
      <c r="U11" s="128"/>
      <c r="V11" s="129"/>
      <c r="W11" s="74">
        <f t="shared" si="3"/>
        <v>0</v>
      </c>
    </row>
    <row r="12" spans="1:23" ht="12.75">
      <c r="A12" s="10">
        <v>42900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7800</v>
      </c>
      <c r="P12" s="3">
        <f t="shared" si="2"/>
        <v>0</v>
      </c>
      <c r="Q12" s="2">
        <v>4580.5</v>
      </c>
      <c r="R12" s="75"/>
      <c r="S12" s="69"/>
      <c r="T12" s="76"/>
      <c r="U12" s="128"/>
      <c r="V12" s="129"/>
      <c r="W12" s="74">
        <f t="shared" si="3"/>
        <v>0</v>
      </c>
    </row>
    <row r="13" spans="1:23" ht="12.75">
      <c r="A13" s="10">
        <v>42901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8200</v>
      </c>
      <c r="P13" s="3">
        <f t="shared" si="2"/>
        <v>0</v>
      </c>
      <c r="Q13" s="2">
        <v>4580.5</v>
      </c>
      <c r="R13" s="75"/>
      <c r="S13" s="69"/>
      <c r="T13" s="76"/>
      <c r="U13" s="128"/>
      <c r="V13" s="129"/>
      <c r="W13" s="74">
        <f t="shared" si="3"/>
        <v>0</v>
      </c>
    </row>
    <row r="14" spans="1:23" ht="12.75">
      <c r="A14" s="10">
        <v>42902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4400</v>
      </c>
      <c r="P14" s="3">
        <f t="shared" si="2"/>
        <v>0</v>
      </c>
      <c r="Q14" s="2">
        <v>4580.5</v>
      </c>
      <c r="R14" s="75"/>
      <c r="S14" s="69"/>
      <c r="T14" s="80"/>
      <c r="U14" s="128"/>
      <c r="V14" s="129"/>
      <c r="W14" s="74">
        <f t="shared" si="3"/>
        <v>0</v>
      </c>
    </row>
    <row r="15" spans="1:23" ht="12.75">
      <c r="A15" s="10">
        <v>42905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9800</v>
      </c>
      <c r="P15" s="3">
        <f>N15/O15</f>
        <v>0</v>
      </c>
      <c r="Q15" s="2">
        <v>4580.5</v>
      </c>
      <c r="R15" s="75"/>
      <c r="S15" s="69"/>
      <c r="T15" s="80"/>
      <c r="U15" s="128"/>
      <c r="V15" s="129"/>
      <c r="W15" s="74">
        <f t="shared" si="3"/>
        <v>0</v>
      </c>
    </row>
    <row r="16" spans="1:23" ht="12.75">
      <c r="A16" s="10">
        <v>42906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4580.5</v>
      </c>
      <c r="R16" s="75"/>
      <c r="S16" s="69"/>
      <c r="T16" s="80"/>
      <c r="U16" s="128"/>
      <c r="V16" s="129"/>
      <c r="W16" s="74">
        <f t="shared" si="3"/>
        <v>0</v>
      </c>
    </row>
    <row r="17" spans="1:23" ht="12.75">
      <c r="A17" s="10">
        <v>42907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4580.5</v>
      </c>
      <c r="R17" s="75"/>
      <c r="S17" s="69"/>
      <c r="T17" s="80"/>
      <c r="U17" s="128"/>
      <c r="V17" s="129"/>
      <c r="W17" s="74">
        <f t="shared" si="3"/>
        <v>0</v>
      </c>
    </row>
    <row r="18" spans="1:23" ht="12.75">
      <c r="A18" s="10">
        <v>42908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4580.5</v>
      </c>
      <c r="R18" s="75"/>
      <c r="S18" s="69"/>
      <c r="T18" s="76"/>
      <c r="U18" s="128"/>
      <c r="V18" s="129"/>
      <c r="W18" s="74">
        <f t="shared" si="3"/>
        <v>0</v>
      </c>
    </row>
    <row r="19" spans="1:23" ht="12.75">
      <c r="A19" s="10">
        <v>42909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4580.5</v>
      </c>
      <c r="R19" s="75"/>
      <c r="S19" s="69"/>
      <c r="T19" s="76"/>
      <c r="U19" s="128"/>
      <c r="V19" s="129"/>
      <c r="W19" s="74">
        <f t="shared" si="3"/>
        <v>0</v>
      </c>
    </row>
    <row r="20" spans="1:23" ht="12.75">
      <c r="A20" s="10">
        <v>42912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4580.5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42913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3800</v>
      </c>
      <c r="P21" s="3">
        <f t="shared" si="2"/>
        <v>0</v>
      </c>
      <c r="Q21" s="2">
        <v>4580.5</v>
      </c>
      <c r="R21" s="81"/>
      <c r="S21" s="80"/>
      <c r="T21" s="76"/>
      <c r="U21" s="128"/>
      <c r="V21" s="129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11000</v>
      </c>
      <c r="P22" s="3">
        <f>N22/O22</f>
        <v>0</v>
      </c>
      <c r="Q22" s="2">
        <v>4580.5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4580.5</v>
      </c>
      <c r="R23" s="81"/>
      <c r="S23" s="80"/>
      <c r="T23" s="76"/>
      <c r="U23" s="128"/>
      <c r="V23" s="129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18697.4</v>
      </c>
      <c r="C24" s="92">
        <f t="shared" si="4"/>
        <v>1041.9</v>
      </c>
      <c r="D24" s="115">
        <f t="shared" si="4"/>
        <v>102.2</v>
      </c>
      <c r="E24" s="115">
        <f t="shared" si="4"/>
        <v>939.6999999999999</v>
      </c>
      <c r="F24" s="92">
        <f t="shared" si="4"/>
        <v>97.10000000000001</v>
      </c>
      <c r="G24" s="92">
        <f t="shared" si="4"/>
        <v>1114.4</v>
      </c>
      <c r="H24" s="92">
        <f t="shared" si="4"/>
        <v>2210.1000000000004</v>
      </c>
      <c r="I24" s="92">
        <f t="shared" si="4"/>
        <v>629.5</v>
      </c>
      <c r="J24" s="92">
        <f t="shared" si="4"/>
        <v>217</v>
      </c>
      <c r="K24" s="92">
        <f t="shared" si="4"/>
        <v>546</v>
      </c>
      <c r="L24" s="92">
        <f t="shared" si="4"/>
        <v>2874.5</v>
      </c>
      <c r="M24" s="91">
        <f t="shared" si="4"/>
        <v>55.29999999999866</v>
      </c>
      <c r="N24" s="91">
        <f t="shared" si="4"/>
        <v>27483.2</v>
      </c>
      <c r="O24" s="91">
        <f t="shared" si="4"/>
        <v>109200</v>
      </c>
      <c r="P24" s="93">
        <f>N24/O24</f>
        <v>0.2516776556776557</v>
      </c>
      <c r="Q24" s="2"/>
      <c r="R24" s="82">
        <f>SUM(R4:R23)</f>
        <v>185.7</v>
      </c>
      <c r="S24" s="82">
        <f>SUM(S4:S23)</f>
        <v>0</v>
      </c>
      <c r="T24" s="82">
        <f>SUM(T4:T23)</f>
        <v>986.24</v>
      </c>
      <c r="U24" s="117">
        <f>SUM(U4:U23)</f>
        <v>1</v>
      </c>
      <c r="V24" s="118"/>
      <c r="W24" s="82">
        <f>R24+S24+U24+T24+V24</f>
        <v>1172.94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42898</v>
      </c>
      <c r="S29" s="124">
        <v>50.6622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42898</v>
      </c>
      <c r="S39" s="123">
        <v>51814.865679999944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102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103</v>
      </c>
      <c r="P27" s="153"/>
    </row>
    <row r="28" spans="1:16" ht="30.75" customHeight="1">
      <c r="A28" s="166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червень!S39</f>
        <v>51814.865679999944</v>
      </c>
      <c r="B29" s="49">
        <v>15630</v>
      </c>
      <c r="C29" s="49">
        <v>490.64</v>
      </c>
      <c r="D29" s="49">
        <v>9000</v>
      </c>
      <c r="E29" s="49">
        <v>0.14</v>
      </c>
      <c r="F29" s="49">
        <v>16200</v>
      </c>
      <c r="G29" s="49">
        <v>5571.64</v>
      </c>
      <c r="H29" s="49">
        <v>6</v>
      </c>
      <c r="I29" s="49">
        <v>7</v>
      </c>
      <c r="J29" s="49"/>
      <c r="K29" s="49"/>
      <c r="L29" s="63">
        <f>H29+F29+D29+J29+B29</f>
        <v>40836</v>
      </c>
      <c r="M29" s="50">
        <f>C29+E29+G29+I29</f>
        <v>6069.42</v>
      </c>
      <c r="N29" s="51">
        <f>M29-L29</f>
        <v>-34766.58</v>
      </c>
      <c r="O29" s="156">
        <f>червень!S29</f>
        <v>50.6622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300328.95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72755.97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98735.13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10233.19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46037.03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15240.080000000067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559951.3400000001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490.64</v>
      </c>
    </row>
    <row r="59" spans="1:3" ht="25.5">
      <c r="A59" s="83" t="s">
        <v>54</v>
      </c>
      <c r="B59" s="9">
        <f>D29</f>
        <v>9000</v>
      </c>
      <c r="C59" s="9">
        <f>E29</f>
        <v>0.14</v>
      </c>
    </row>
    <row r="60" spans="1:3" ht="12.75">
      <c r="A60" s="83" t="s">
        <v>55</v>
      </c>
      <c r="B60" s="9">
        <f>F29</f>
        <v>16200</v>
      </c>
      <c r="C60" s="9">
        <f>G29</f>
        <v>5571.64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2017-06-12T08:34:02Z</dcterms:modified>
  <cp:category/>
  <cp:version/>
  <cp:contentType/>
  <cp:contentStatus/>
</cp:coreProperties>
</file>